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isultato amministrazione" sheetId="1" r:id="rId1"/>
    <sheet name="Prospetto dimostrativo Ris" sheetId="2" r:id="rId2"/>
  </sheets>
  <definedNames/>
  <calcPr fullCalcOnLoad="1"/>
</workbook>
</file>

<file path=xl/sharedStrings.xml><?xml version="1.0" encoding="utf-8"?>
<sst xmlns="http://schemas.openxmlformats.org/spreadsheetml/2006/main" count="41" uniqueCount="36">
  <si>
    <t>RISULTATO DI AMMINISTRAZIONE</t>
  </si>
  <si>
    <t xml:space="preserve">Composizione del Risultato di Amministrazione </t>
  </si>
  <si>
    <t>Totale avanzo 2020 al 31.12.2020</t>
  </si>
  <si>
    <t>Totale avanzo 2021 al 31.12.2021</t>
  </si>
  <si>
    <t>Totale avanzo 2022 al 31.12.2022</t>
  </si>
  <si>
    <t xml:space="preserve">                              1 - Parte disponibile</t>
  </si>
  <si>
    <t>2 - Parte accantonata, di cui:</t>
  </si>
  <si>
    <t>Fondo crediti dubbia esigibilità</t>
  </si>
  <si>
    <t>Fondo perdite società partecipate</t>
  </si>
  <si>
    <t>Fondo contenzioso</t>
  </si>
  <si>
    <t>Fondo anticipazione di liquidità</t>
  </si>
  <si>
    <t>Altri accantonamenti</t>
  </si>
  <si>
    <t xml:space="preserve">    3 - Totale Parte vincolata, di cui:</t>
  </si>
  <si>
    <t>Vincoli derivanti da Leggi e dai principi contabili</t>
  </si>
  <si>
    <t>Vincoli derivanti da trasferimenti</t>
  </si>
  <si>
    <t>Vincoli derivanti da finanziamenti</t>
  </si>
  <si>
    <t>Vincoli formalmente attribuiti dall'Ente</t>
  </si>
  <si>
    <t xml:space="preserve">        4 - Parte destinata agli investimenti</t>
  </si>
  <si>
    <t xml:space="preserve">RISULTATO DI AMMINISTRAZIONE AL 31 DICEMBRE  </t>
  </si>
  <si>
    <t>PROSPETTO DIMOSTRATIVO DEL RISULTATO DI AMMINISTRAZIONE ESERCIZIO 2022</t>
  </si>
  <si>
    <t>GESTIONE</t>
  </si>
  <si>
    <t>RESIDUI</t>
  </si>
  <si>
    <t>COMPETENZA</t>
  </si>
  <si>
    <t>TOTALE</t>
  </si>
  <si>
    <t>Fondo cassa al 1 gennaio</t>
  </si>
  <si>
    <t>RISCOSSIONI</t>
  </si>
  <si>
    <t>+</t>
  </si>
  <si>
    <t>PAGAMENTI</t>
  </si>
  <si>
    <t>-</t>
  </si>
  <si>
    <t>SALDO CASSA AL 31 DICEMBRE</t>
  </si>
  <si>
    <t>=</t>
  </si>
  <si>
    <t>RESIDUI ATTIVI</t>
  </si>
  <si>
    <t>RESIDUI PASSIVI</t>
  </si>
  <si>
    <t>FONDO PLURIENNALE VINCOLATO PER SPESE CORRENTI</t>
  </si>
  <si>
    <t>FONDO PLURIENNALE VINCOLATO PER SPESE IN CONTO CAPITALE</t>
  </si>
  <si>
    <t>RISULTATO DI AMMINISTRAZIONE AL 31 DICEMBRE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</si>
</sst>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\.mm\.ss"/>
    <numFmt numFmtId="166" formatCode="_-* #,##0.00_-;\-* #,##0.00_-;_-* \-??_-;_-@_-"/>
    <numFmt numFmtId="167" formatCode="0%"/>
    <numFmt numFmtId="168" formatCode="#,##0.00"/>
    <numFmt numFmtId="169" formatCode="0.0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26">
      <alignment/>
      <protection/>
    </xf>
    <xf numFmtId="164" fontId="3" fillId="0" borderId="0" xfId="26" applyFont="1" applyBorder="1" applyAlignment="1">
      <alignment horizontal="center"/>
      <protection/>
    </xf>
    <xf numFmtId="164" fontId="4" fillId="0" borderId="0" xfId="26" applyFont="1" applyBorder="1">
      <alignment/>
      <protection/>
    </xf>
    <xf numFmtId="164" fontId="4" fillId="0" borderId="0" xfId="26" applyFont="1" applyBorder="1" applyAlignment="1">
      <alignment horizontal="right"/>
      <protection/>
    </xf>
    <xf numFmtId="164" fontId="0" fillId="0" borderId="0" xfId="26" applyBorder="1">
      <alignment/>
      <protection/>
    </xf>
    <xf numFmtId="164" fontId="5" fillId="2" borderId="1" xfId="26" applyFont="1" applyFill="1" applyBorder="1" applyAlignment="1">
      <alignment horizontal="center" vertical="center" wrapText="1" readingOrder="1"/>
      <protection/>
    </xf>
    <xf numFmtId="164" fontId="5" fillId="2" borderId="2" xfId="26" applyFont="1" applyFill="1" applyBorder="1" applyAlignment="1">
      <alignment horizontal="center" vertical="center" wrapText="1" readingOrder="1"/>
      <protection/>
    </xf>
    <xf numFmtId="164" fontId="5" fillId="0" borderId="3" xfId="26" applyFont="1" applyBorder="1" applyAlignment="1">
      <alignment horizontal="left" wrapText="1" readingOrder="1"/>
      <protection/>
    </xf>
    <xf numFmtId="168" fontId="5" fillId="0" borderId="2" xfId="26" applyNumberFormat="1" applyFont="1" applyBorder="1" applyAlignment="1">
      <alignment horizontal="right" wrapText="1" readingOrder="1"/>
      <protection/>
    </xf>
    <xf numFmtId="164" fontId="5" fillId="0" borderId="3" xfId="26" applyFont="1" applyBorder="1" applyAlignment="1">
      <alignment horizontal="center" wrapText="1" readingOrder="1"/>
      <protection/>
    </xf>
    <xf numFmtId="168" fontId="5" fillId="0" borderId="4" xfId="26" applyNumberFormat="1" applyFont="1" applyBorder="1" applyAlignment="1">
      <alignment horizontal="right" wrapText="1" readingOrder="1"/>
      <protection/>
    </xf>
    <xf numFmtId="164" fontId="6" fillId="0" borderId="5" xfId="26" applyFont="1" applyBorder="1" applyAlignment="1">
      <alignment horizontal="left" wrapText="1" readingOrder="1"/>
      <protection/>
    </xf>
    <xf numFmtId="168" fontId="6" fillId="0" borderId="6" xfId="26" applyNumberFormat="1" applyFont="1" applyBorder="1" applyAlignment="1">
      <alignment horizontal="right" wrapText="1" readingOrder="1"/>
      <protection/>
    </xf>
    <xf numFmtId="169" fontId="6" fillId="3" borderId="6" xfId="26" applyNumberFormat="1" applyFont="1" applyFill="1" applyBorder="1" applyAlignment="1">
      <alignment horizontal="right" wrapText="1" readingOrder="1"/>
      <protection/>
    </xf>
    <xf numFmtId="164" fontId="5" fillId="0" borderId="7" xfId="26" applyFont="1" applyBorder="1" applyAlignment="1">
      <alignment horizontal="center" wrapText="1" readingOrder="1"/>
      <protection/>
    </xf>
    <xf numFmtId="164" fontId="7" fillId="2" borderId="1" xfId="26" applyFont="1" applyFill="1" applyBorder="1" applyAlignment="1">
      <alignment horizontal="left" wrapText="1" readingOrder="1"/>
      <protection/>
    </xf>
    <xf numFmtId="168" fontId="5" fillId="2" borderId="2" xfId="26" applyNumberFormat="1" applyFont="1" applyFill="1" applyBorder="1" applyAlignment="1">
      <alignment horizontal="right" wrapText="1" readingOrder="1"/>
      <protection/>
    </xf>
    <xf numFmtId="164" fontId="0" fillId="0" borderId="0" xfId="26" applyFill="1">
      <alignment/>
      <protection/>
    </xf>
    <xf numFmtId="164" fontId="8" fillId="0" borderId="0" xfId="26" applyFont="1" applyBorder="1" applyAlignment="1">
      <alignment horizontal="center"/>
      <protection/>
    </xf>
    <xf numFmtId="164" fontId="0" fillId="0" borderId="8" xfId="26" applyBorder="1">
      <alignment/>
      <protection/>
    </xf>
    <xf numFmtId="164" fontId="0" fillId="0" borderId="8" xfId="26" applyFont="1" applyBorder="1" applyAlignment="1">
      <alignment horizontal="center"/>
      <protection/>
    </xf>
    <xf numFmtId="164" fontId="0" fillId="0" borderId="9" xfId="26" applyFont="1" applyBorder="1">
      <alignment/>
      <protection/>
    </xf>
    <xf numFmtId="168" fontId="0" fillId="0" borderId="6" xfId="26" applyNumberFormat="1" applyBorder="1">
      <alignment/>
      <protection/>
    </xf>
    <xf numFmtId="164" fontId="0" fillId="0" borderId="9" xfId="26" applyFont="1" applyBorder="1" applyAlignment="1">
      <alignment horizontal="center" vertical="center"/>
      <protection/>
    </xf>
    <xf numFmtId="164" fontId="0" fillId="0" borderId="10" xfId="26" applyFont="1" applyBorder="1">
      <alignment/>
      <protection/>
    </xf>
    <xf numFmtId="164" fontId="0" fillId="0" borderId="10" xfId="26" applyFont="1" applyBorder="1" applyAlignment="1">
      <alignment horizontal="center" vertical="center"/>
      <protection/>
    </xf>
    <xf numFmtId="168" fontId="0" fillId="0" borderId="11" xfId="26" applyNumberFormat="1" applyBorder="1">
      <alignment/>
      <protection/>
    </xf>
    <xf numFmtId="164" fontId="0" fillId="0" borderId="12" xfId="26" applyFont="1" applyBorder="1">
      <alignment/>
      <protection/>
    </xf>
    <xf numFmtId="164" fontId="0" fillId="0" borderId="8" xfId="26" applyFont="1" applyBorder="1" applyAlignment="1">
      <alignment horizontal="center" vertical="center"/>
      <protection/>
    </xf>
    <xf numFmtId="168" fontId="0" fillId="0" borderId="13" xfId="26" applyNumberFormat="1" applyBorder="1">
      <alignment/>
      <protection/>
    </xf>
    <xf numFmtId="168" fontId="0" fillId="0" borderId="14" xfId="26" applyNumberFormat="1" applyBorder="1">
      <alignment/>
      <protection/>
    </xf>
    <xf numFmtId="164" fontId="0" fillId="0" borderId="15" xfId="26" applyFont="1" applyBorder="1">
      <alignment/>
      <protection/>
    </xf>
    <xf numFmtId="164" fontId="0" fillId="0" borderId="16" xfId="26" applyFont="1" applyBorder="1" applyAlignment="1">
      <alignment horizontal="center" vertical="center"/>
      <protection/>
    </xf>
    <xf numFmtId="168" fontId="0" fillId="0" borderId="17" xfId="26" applyNumberFormat="1" applyBorder="1">
      <alignment/>
      <protection/>
    </xf>
    <xf numFmtId="164" fontId="0" fillId="0" borderId="18" xfId="26" applyFont="1" applyBorder="1" applyAlignment="1">
      <alignment horizontal="center" vertical="center"/>
      <protection/>
    </xf>
    <xf numFmtId="168" fontId="0" fillId="0" borderId="19" xfId="26" applyNumberFormat="1" applyBorder="1">
      <alignment/>
      <protection/>
    </xf>
    <xf numFmtId="168" fontId="0" fillId="0" borderId="8" xfId="26" applyNumberFormat="1" applyBorder="1">
      <alignment/>
      <protection/>
    </xf>
    <xf numFmtId="164" fontId="0" fillId="0" borderId="20" xfId="26" applyFont="1" applyBorder="1" applyAlignment="1">
      <alignment horizontal="right"/>
      <protection/>
    </xf>
    <xf numFmtId="164" fontId="0" fillId="0" borderId="20" xfId="26" applyFont="1" applyBorder="1" applyAlignment="1">
      <alignment horizontal="center" vertical="center"/>
      <protection/>
    </xf>
    <xf numFmtId="168" fontId="0" fillId="0" borderId="21" xfId="26" applyNumberFormat="1" applyBorder="1">
      <alignment/>
      <protection/>
    </xf>
    <xf numFmtId="168" fontId="0" fillId="0" borderId="0" xfId="26" applyNumberForma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2" xfId="21"/>
    <cellStyle name="Migliaia 2 2" xfId="22"/>
    <cellStyle name="Migliaia 3" xfId="23"/>
    <cellStyle name="Migliaia 6" xfId="24"/>
    <cellStyle name="Normale 11" xfId="25"/>
    <cellStyle name="Normale 2" xfId="26"/>
    <cellStyle name="Normale 3" xfId="27"/>
    <cellStyle name="Normale 4" xfId="28"/>
    <cellStyle name="Normale 4 2" xfId="29"/>
    <cellStyle name="Percentuale 2" xfId="30"/>
    <cellStyle name="Percentuale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BE5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3.421875" style="1" customWidth="1"/>
    <col min="2" max="2" width="73.140625" style="1" customWidth="1"/>
    <col min="3" max="4" width="20.7109375" style="1" customWidth="1"/>
    <col min="5" max="5" width="17.28125" style="1" customWidth="1"/>
    <col min="6" max="254" width="9.28125" style="1" customWidth="1"/>
    <col min="255" max="16384" width="59.8515625" style="1" customWidth="1"/>
  </cols>
  <sheetData>
    <row r="1" spans="2:4" ht="14.25">
      <c r="B1" s="2" t="s">
        <v>0</v>
      </c>
      <c r="C1" s="2"/>
      <c r="D1" s="2"/>
    </row>
    <row r="2" spans="2:4" ht="14.25">
      <c r="B2" s="2"/>
      <c r="C2" s="2"/>
      <c r="D2" s="2"/>
    </row>
    <row r="3" spans="2:5" ht="14.25">
      <c r="B3" s="3"/>
      <c r="C3" s="3"/>
      <c r="D3" s="4"/>
      <c r="E3" s="5"/>
    </row>
    <row r="5" spans="2:5" ht="36.75" customHeight="1">
      <c r="B5" s="6" t="s">
        <v>1</v>
      </c>
      <c r="C5" s="7" t="s">
        <v>2</v>
      </c>
      <c r="D5" s="7" t="s">
        <v>3</v>
      </c>
      <c r="E5" s="7" t="s">
        <v>4</v>
      </c>
    </row>
    <row r="6" spans="2:5" ht="16.5">
      <c r="B6" s="8" t="s">
        <v>5</v>
      </c>
      <c r="C6" s="9">
        <v>-201893510.41</v>
      </c>
      <c r="D6" s="9">
        <v>-169967402.76</v>
      </c>
      <c r="E6" s="9">
        <v>-162285010.55</v>
      </c>
    </row>
    <row r="7" spans="2:5" ht="16.5">
      <c r="B7" s="10" t="s">
        <v>6</v>
      </c>
      <c r="C7" s="11">
        <f>SUM(C8:C12)</f>
        <v>418787339.47</v>
      </c>
      <c r="D7" s="11">
        <f>SUM(D8:D12)</f>
        <v>433874703.89</v>
      </c>
      <c r="E7" s="11">
        <f>SUM(E8:E12)</f>
        <v>425013778.92999995</v>
      </c>
    </row>
    <row r="8" spans="2:5" ht="16.5">
      <c r="B8" s="12" t="s">
        <v>7</v>
      </c>
      <c r="C8" s="13">
        <v>204200510.4</v>
      </c>
      <c r="D8" s="13">
        <v>197107813.23</v>
      </c>
      <c r="E8" s="13">
        <v>192956881.14</v>
      </c>
    </row>
    <row r="9" spans="2:5" ht="16.5">
      <c r="B9" s="12" t="s">
        <v>8</v>
      </c>
      <c r="C9" s="13">
        <v>550000</v>
      </c>
      <c r="D9" s="13">
        <v>700000</v>
      </c>
      <c r="E9" s="13">
        <v>0</v>
      </c>
    </row>
    <row r="10" spans="2:5" ht="16.5">
      <c r="B10" s="12" t="s">
        <v>9</v>
      </c>
      <c r="C10" s="13">
        <v>7280817.11</v>
      </c>
      <c r="D10" s="13">
        <v>5928750</v>
      </c>
      <c r="E10" s="13">
        <v>7955870</v>
      </c>
    </row>
    <row r="11" spans="2:5" ht="16.5">
      <c r="B11" s="12" t="s">
        <v>10</v>
      </c>
      <c r="C11" s="13">
        <v>206120056.81</v>
      </c>
      <c r="D11" s="13">
        <v>221716493.42</v>
      </c>
      <c r="E11" s="13">
        <v>215134010.29</v>
      </c>
    </row>
    <row r="12" spans="2:5" ht="16.5">
      <c r="B12" s="12" t="s">
        <v>11</v>
      </c>
      <c r="C12" s="13">
        <v>635955.15</v>
      </c>
      <c r="D12" s="13">
        <v>8421647.24</v>
      </c>
      <c r="E12" s="13">
        <v>8967017.5</v>
      </c>
    </row>
    <row r="13" spans="2:5" ht="16.5">
      <c r="B13" s="10" t="s">
        <v>12</v>
      </c>
      <c r="C13" s="11">
        <f>SUM(C14:C17)</f>
        <v>2426469</v>
      </c>
      <c r="D13" s="11">
        <f>SUM(D14:D17)</f>
        <v>3039</v>
      </c>
      <c r="E13" s="11">
        <f>SUM(E14:E17)</f>
        <v>727083</v>
      </c>
    </row>
    <row r="14" spans="2:5" ht="16.5">
      <c r="B14" s="12" t="s">
        <v>13</v>
      </c>
      <c r="C14" s="13">
        <v>2426469</v>
      </c>
      <c r="D14" s="13">
        <v>3039</v>
      </c>
      <c r="E14" s="13">
        <v>727083</v>
      </c>
    </row>
    <row r="15" spans="2:5" ht="16.5">
      <c r="B15" s="12" t="s">
        <v>14</v>
      </c>
      <c r="C15" s="13">
        <v>0</v>
      </c>
      <c r="D15" s="13">
        <v>0</v>
      </c>
      <c r="E15" s="13">
        <v>0</v>
      </c>
    </row>
    <row r="16" spans="2:5" ht="16.5">
      <c r="B16" s="12" t="s">
        <v>15</v>
      </c>
      <c r="C16" s="13">
        <v>0</v>
      </c>
      <c r="D16" s="13">
        <v>0</v>
      </c>
      <c r="E16" s="13">
        <v>0</v>
      </c>
    </row>
    <row r="17" spans="2:5" ht="16.5">
      <c r="B17" s="12" t="s">
        <v>16</v>
      </c>
      <c r="C17" s="14">
        <v>0</v>
      </c>
      <c r="D17" s="14">
        <v>0</v>
      </c>
      <c r="E17" s="14">
        <v>0</v>
      </c>
    </row>
    <row r="18" spans="2:5" ht="16.5">
      <c r="B18" s="15" t="s">
        <v>17</v>
      </c>
      <c r="C18" s="9">
        <v>2366433.8</v>
      </c>
      <c r="D18" s="9">
        <v>2366433.8</v>
      </c>
      <c r="E18" s="9">
        <v>596356.53</v>
      </c>
    </row>
    <row r="19" spans="2:5" ht="16.5">
      <c r="B19" s="16" t="s">
        <v>18</v>
      </c>
      <c r="C19" s="17">
        <f>C6+C7+C13+C18</f>
        <v>221686731.86000004</v>
      </c>
      <c r="D19" s="17">
        <f>D6+D7+D13+D18</f>
        <v>266276773.93</v>
      </c>
      <c r="E19" s="17">
        <f>E6+E7+E13+E18</f>
        <v>264052207.90999994</v>
      </c>
    </row>
    <row r="20" spans="3:4" ht="14.25">
      <c r="C20" s="18"/>
      <c r="D20" s="18"/>
    </row>
  </sheetData>
  <sheetProtection selectLockedCells="1" selectUnlockedCells="1"/>
  <mergeCells count="1">
    <mergeCell ref="B1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6"/>
  <sheetViews>
    <sheetView workbookViewId="0" topLeftCell="A1">
      <selection activeCell="B2" sqref="B2"/>
    </sheetView>
  </sheetViews>
  <sheetFormatPr defaultColWidth="9.140625" defaultRowHeight="12.75"/>
  <cols>
    <col min="1" max="1" width="3.421875" style="1" customWidth="1"/>
    <col min="2" max="2" width="73.140625" style="1" customWidth="1"/>
    <col min="3" max="3" width="5.57421875" style="1" customWidth="1"/>
    <col min="4" max="5" width="20.7109375" style="1" customWidth="1"/>
    <col min="6" max="6" width="17.28125" style="1" customWidth="1"/>
    <col min="7" max="255" width="9.28125" style="1" customWidth="1"/>
    <col min="256" max="16384" width="59.8515625" style="1" customWidth="1"/>
  </cols>
  <sheetData>
    <row r="1" spans="2:6" ht="34.5" customHeight="1">
      <c r="B1" s="19" t="s">
        <v>19</v>
      </c>
      <c r="C1" s="19"/>
      <c r="D1" s="19"/>
      <c r="E1" s="19"/>
      <c r="F1" s="19"/>
    </row>
    <row r="2" ht="21.75" customHeight="1"/>
    <row r="3" spans="2:6" ht="12.75" customHeight="1">
      <c r="B3" s="20"/>
      <c r="C3" s="20"/>
      <c r="D3" s="21" t="s">
        <v>20</v>
      </c>
      <c r="E3" s="21"/>
      <c r="F3" s="21"/>
    </row>
    <row r="4" spans="2:6" ht="45" customHeight="1">
      <c r="B4" s="20"/>
      <c r="C4" s="20"/>
      <c r="D4" s="21" t="s">
        <v>21</v>
      </c>
      <c r="E4" s="21" t="s">
        <v>22</v>
      </c>
      <c r="F4" s="21" t="s">
        <v>23</v>
      </c>
    </row>
    <row r="5" spans="2:6" ht="18" customHeight="1">
      <c r="B5" s="22" t="s">
        <v>24</v>
      </c>
      <c r="C5" s="22"/>
      <c r="D5" s="23"/>
      <c r="E5" s="23"/>
      <c r="F5" s="23">
        <v>5177100.68</v>
      </c>
    </row>
    <row r="6" spans="2:6" ht="15.75" customHeight="1">
      <c r="B6" s="22" t="s">
        <v>25</v>
      </c>
      <c r="C6" s="24" t="s">
        <v>26</v>
      </c>
      <c r="D6" s="23">
        <v>101630444.91</v>
      </c>
      <c r="E6" s="23">
        <v>360067312.25</v>
      </c>
      <c r="F6" s="23">
        <f aca="true" t="shared" si="0" ref="F6:F7">SUM(D6:E6)</f>
        <v>461697757.15999997</v>
      </c>
    </row>
    <row r="7" spans="2:6" ht="15.75" customHeight="1">
      <c r="B7" s="25" t="s">
        <v>27</v>
      </c>
      <c r="C7" s="26" t="s">
        <v>28</v>
      </c>
      <c r="D7" s="23">
        <v>115748472.24</v>
      </c>
      <c r="E7" s="23">
        <v>350370078.15</v>
      </c>
      <c r="F7" s="27">
        <f t="shared" si="0"/>
        <v>466118550.39</v>
      </c>
    </row>
    <row r="8" spans="2:6" ht="15.75" customHeight="1">
      <c r="B8" s="28" t="s">
        <v>29</v>
      </c>
      <c r="C8" s="29" t="s">
        <v>30</v>
      </c>
      <c r="D8" s="30"/>
      <c r="E8" s="30"/>
      <c r="F8" s="31">
        <f>+F5+F6-F7</f>
        <v>756307.4499999881</v>
      </c>
    </row>
    <row r="9" spans="2:6" ht="20.25" customHeight="1">
      <c r="B9" s="32" t="s">
        <v>31</v>
      </c>
      <c r="C9" s="33" t="s">
        <v>26</v>
      </c>
      <c r="D9" s="23">
        <v>320438713.84</v>
      </c>
      <c r="E9" s="23">
        <v>114963323.82</v>
      </c>
      <c r="F9" s="34">
        <f aca="true" t="shared" si="1" ref="F9:F10">SUM(D9:E9)</f>
        <v>435402037.65999997</v>
      </c>
    </row>
    <row r="10" spans="2:6" ht="24" customHeight="1">
      <c r="B10" s="25" t="s">
        <v>32</v>
      </c>
      <c r="C10" s="35" t="s">
        <v>28</v>
      </c>
      <c r="D10" s="23">
        <v>29730243.93</v>
      </c>
      <c r="E10" s="23">
        <v>90232354.59</v>
      </c>
      <c r="F10" s="36">
        <f t="shared" si="1"/>
        <v>119962598.52000001</v>
      </c>
    </row>
    <row r="11" spans="2:6" ht="27" customHeight="1">
      <c r="B11" s="32" t="s">
        <v>33</v>
      </c>
      <c r="C11" s="33" t="s">
        <v>28</v>
      </c>
      <c r="D11" s="37"/>
      <c r="E11" s="37"/>
      <c r="F11" s="34">
        <v>2791195.96</v>
      </c>
    </row>
    <row r="12" spans="2:6" ht="21" customHeight="1">
      <c r="B12" s="25" t="s">
        <v>34</v>
      </c>
      <c r="C12" s="35" t="s">
        <v>28</v>
      </c>
      <c r="D12" s="37"/>
      <c r="E12" s="37"/>
      <c r="F12" s="34">
        <v>49352342.72</v>
      </c>
    </row>
    <row r="13" spans="2:6" ht="21" customHeight="1">
      <c r="B13" s="38" t="s">
        <v>35</v>
      </c>
      <c r="C13" s="39" t="s">
        <v>30</v>
      </c>
      <c r="D13" s="40"/>
      <c r="E13" s="40"/>
      <c r="F13" s="40">
        <f>+F8+F9-F10-F11-F12</f>
        <v>264052207.90999994</v>
      </c>
    </row>
    <row r="14" spans="4:6" ht="27.75" customHeight="1">
      <c r="D14" s="41"/>
      <c r="E14" s="41"/>
      <c r="F14" s="41"/>
    </row>
    <row r="15" spans="4:6" ht="12.75">
      <c r="D15" s="41"/>
      <c r="E15" s="41"/>
      <c r="F15" s="41"/>
    </row>
    <row r="16" spans="4:6" ht="12.75">
      <c r="D16" s="41"/>
      <c r="E16" s="41"/>
      <c r="F16" s="41"/>
    </row>
    <row r="17" spans="4:6" ht="12.75">
      <c r="D17" s="41"/>
      <c r="E17" s="41"/>
      <c r="F17" s="41"/>
    </row>
    <row r="18" spans="4:6" ht="12.75">
      <c r="D18" s="41"/>
      <c r="E18" s="41"/>
      <c r="F18" s="41"/>
    </row>
    <row r="19" spans="4:6" ht="12.75">
      <c r="D19" s="41"/>
      <c r="E19" s="41"/>
      <c r="F19" s="41"/>
    </row>
    <row r="20" spans="4:6" ht="12.75">
      <c r="D20" s="41"/>
      <c r="E20" s="41"/>
      <c r="F20" s="41"/>
    </row>
    <row r="21" spans="4:6" ht="12.75">
      <c r="D21" s="41"/>
      <c r="E21" s="41"/>
      <c r="F21" s="41"/>
    </row>
    <row r="22" spans="4:6" ht="12.75">
      <c r="D22" s="41"/>
      <c r="E22" s="41"/>
      <c r="F22" s="41"/>
    </row>
    <row r="23" spans="4:6" ht="12.75">
      <c r="D23" s="41"/>
      <c r="E23" s="41"/>
      <c r="F23" s="41"/>
    </row>
    <row r="24" spans="4:6" ht="12.75">
      <c r="D24" s="41"/>
      <c r="E24" s="41"/>
      <c r="F24" s="41"/>
    </row>
    <row r="25" spans="4:6" ht="12.75">
      <c r="D25" s="41"/>
      <c r="E25" s="41"/>
      <c r="F25" s="41"/>
    </row>
    <row r="26" spans="4:6" ht="12.75">
      <c r="D26" s="41"/>
      <c r="E26" s="41"/>
      <c r="F26" s="41"/>
    </row>
    <row r="27" spans="4:6" ht="12.75">
      <c r="D27" s="41"/>
      <c r="E27" s="41"/>
      <c r="F27" s="41"/>
    </row>
    <row r="28" spans="4:6" ht="12.75">
      <c r="D28" s="41"/>
      <c r="E28" s="41"/>
      <c r="F28" s="41"/>
    </row>
    <row r="29" spans="4:6" ht="12.75">
      <c r="D29" s="41"/>
      <c r="E29" s="41"/>
      <c r="F29" s="41"/>
    </row>
    <row r="30" spans="4:6" ht="12.75">
      <c r="D30" s="41"/>
      <c r="E30" s="41"/>
      <c r="F30" s="41"/>
    </row>
    <row r="31" spans="4:6" ht="12.75">
      <c r="D31" s="41"/>
      <c r="E31" s="41"/>
      <c r="F31" s="41"/>
    </row>
    <row r="32" spans="4:6" ht="12.75">
      <c r="D32" s="41"/>
      <c r="E32" s="41"/>
      <c r="F32" s="41"/>
    </row>
    <row r="33" spans="4:6" ht="12.75">
      <c r="D33" s="41"/>
      <c r="E33" s="41"/>
      <c r="F33" s="41"/>
    </row>
    <row r="34" spans="4:6" ht="12.75">
      <c r="D34" s="41"/>
      <c r="E34" s="41"/>
      <c r="F34" s="41"/>
    </row>
    <row r="35" spans="4:6" ht="12.75">
      <c r="D35" s="41"/>
      <c r="E35" s="41"/>
      <c r="F35" s="41"/>
    </row>
    <row r="36" spans="4:6" ht="12.75">
      <c r="D36" s="41"/>
      <c r="E36" s="41"/>
      <c r="F36" s="41"/>
    </row>
  </sheetData>
  <sheetProtection selectLockedCells="1" selectUnlockedCells="1"/>
  <mergeCells count="5">
    <mergeCell ref="B1:F1"/>
    <mergeCell ref="B3:B4"/>
    <mergeCell ref="C3:C4"/>
    <mergeCell ref="D3:F3"/>
    <mergeCell ref="D11:E12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2023-10-17T14:43:59Z</dcterms:modified>
  <cp:category/>
  <cp:version/>
  <cp:contentType/>
  <cp:contentStatus/>
  <cp:revision>4</cp:revision>
</cp:coreProperties>
</file>